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abo\Desktop\odpady\"/>
    </mc:Choice>
  </mc:AlternateContent>
  <bookViews>
    <workbookView xWindow="0" yWindow="0" windowWidth="25200" windowHeight="11985"/>
  </bookViews>
  <sheets>
    <sheet name="Cenové tabul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I25" i="1"/>
  <c r="H28" i="1"/>
  <c r="H26" i="1"/>
  <c r="H27" i="1"/>
  <c r="H29" i="1"/>
  <c r="H30" i="1"/>
  <c r="H31" i="1"/>
  <c r="H25" i="1"/>
  <c r="I16" i="1"/>
  <c r="H17" i="1"/>
  <c r="H18" i="1"/>
  <c r="H19" i="1"/>
  <c r="I10" i="1"/>
  <c r="J10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3" i="1"/>
  <c r="I11" i="1" l="1"/>
  <c r="J3" i="1"/>
  <c r="J11" i="1" s="1"/>
  <c r="D42" i="1"/>
  <c r="D41" i="1" l="1"/>
  <c r="I38" i="1"/>
  <c r="I37" i="1"/>
  <c r="H38" i="1"/>
  <c r="H16" i="1"/>
  <c r="J20" i="1" s="1"/>
  <c r="J32" i="1" l="1"/>
  <c r="J37" i="1"/>
  <c r="J43" i="1" s="1"/>
  <c r="J38" i="1"/>
  <c r="J47" i="1" l="1"/>
</calcChain>
</file>

<file path=xl/sharedStrings.xml><?xml version="1.0" encoding="utf-8"?>
<sst xmlns="http://schemas.openxmlformats.org/spreadsheetml/2006/main" count="129" uniqueCount="91">
  <si>
    <t>1) Periodické odvozy odpadu</t>
  </si>
  <si>
    <t>kód odpadu/kategorie</t>
  </si>
  <si>
    <t>velikost nádoby</t>
  </si>
  <si>
    <t>název odpadu</t>
  </si>
  <si>
    <t>200301 "O"</t>
  </si>
  <si>
    <t>1100 l</t>
  </si>
  <si>
    <t>2 x týdně</t>
  </si>
  <si>
    <t>150107, 200102 "O"</t>
  </si>
  <si>
    <t xml:space="preserve">1100 l </t>
  </si>
  <si>
    <t>1 x za 4 týdny</t>
  </si>
  <si>
    <t>150101, 200101 "O"</t>
  </si>
  <si>
    <t>1 x týdně</t>
  </si>
  <si>
    <t>Papír  a lepenka</t>
  </si>
  <si>
    <t>150102, 200139 "O"</t>
  </si>
  <si>
    <t>200108 "O"</t>
  </si>
  <si>
    <t>120 l</t>
  </si>
  <si>
    <t>60 l</t>
  </si>
  <si>
    <t>Název, odpad, katalogové číslo</t>
  </si>
  <si>
    <t>20 01 21 "N" zářivky</t>
  </si>
  <si>
    <t>nádoba na zářivky</t>
  </si>
  <si>
    <t>20 01 33 "N" baterie akumulátory</t>
  </si>
  <si>
    <t>nádoba 20 l na baterie</t>
  </si>
  <si>
    <t>20 01 40 "O" kovy</t>
  </si>
  <si>
    <t>ohradová paleta</t>
  </si>
  <si>
    <t>plastové kanystry 20 l</t>
  </si>
  <si>
    <t>180202 "N" GMO tekuté</t>
  </si>
  <si>
    <t>180202 "N" GMO pevné</t>
  </si>
  <si>
    <t>160506, 160508 "N" chemikálie pevné</t>
  </si>
  <si>
    <t>130507 "N" - ropné lapoly</t>
  </si>
  <si>
    <t>12</t>
  </si>
  <si>
    <t>jímka o objemu 6m3</t>
  </si>
  <si>
    <t>190809 "O" tukové lapoly</t>
  </si>
  <si>
    <t>4</t>
  </si>
  <si>
    <t>odlučovač tuků o objemu 2m3</t>
  </si>
  <si>
    <t>2) Odvoz nebezpečných a ostatních odpadů</t>
  </si>
  <si>
    <t>3) Odvoz odpadů z anorganických chemických procesů</t>
  </si>
  <si>
    <t>4) Odvoz tekutých odpadů : ropných a tukových lapolů</t>
  </si>
  <si>
    <t>190809 "O" rozbory tukových vzorků</t>
  </si>
  <si>
    <t>130507 "O" rozbory ropných vzorků</t>
  </si>
  <si>
    <t>hermeticky uzavíratelné obaly pro odvoz odpadního materiálu</t>
  </si>
  <si>
    <t>hermeticky uzavíratelné obaly pro odvoz odpodního materiálu</t>
  </si>
  <si>
    <t>počet nádob svozové firmy (pronájem a umístění v areálu v ceně odvozu)</t>
  </si>
  <si>
    <t>nádoba na uskladnění (pronájem a umístění v areálu / v ceně služby)</t>
  </si>
  <si>
    <t xml:space="preserve">nádoba na uskladnění vlastněná a umístěná objednatelem </t>
  </si>
  <si>
    <t>150105 "O"</t>
  </si>
  <si>
    <t>60l</t>
  </si>
  <si>
    <t>Kompozitní obaly</t>
  </si>
  <si>
    <t xml:space="preserve">Separ.plasty </t>
  </si>
  <si>
    <t>Separ.sklo</t>
  </si>
  <si>
    <t>Směsný odpad</t>
  </si>
  <si>
    <t>Biologický odpad z kuchyní a stravoven - gastro</t>
  </si>
  <si>
    <t>160506, 160507, 160508 "N" chemikálie tekuté</t>
  </si>
  <si>
    <t>160507 "N" chemikálie tekuté</t>
  </si>
  <si>
    <t>160107 "N" Olejové filtry</t>
  </si>
  <si>
    <t xml:space="preserve">nádoba 20 l </t>
  </si>
  <si>
    <t>150104 "O"</t>
  </si>
  <si>
    <t>240 l</t>
  </si>
  <si>
    <t>1 x ročně</t>
  </si>
  <si>
    <t>Kovový odpad</t>
  </si>
  <si>
    <t>výše DPH v Kč</t>
  </si>
  <si>
    <t xml:space="preserve">cena za vyvážení (odvoz) 1 ks nádoby včetně ceny pronájmu nádoby (bez DPH)   </t>
  </si>
  <si>
    <t>klinik box 60 l</t>
  </si>
  <si>
    <t>předpokládané množství v tunách za 3 roky</t>
  </si>
  <si>
    <t>cena celkem za 3 roky</t>
  </si>
  <si>
    <t>Předpokládaný počet odvozů za 3 roky dle požadovaných četností odvozu</t>
  </si>
  <si>
    <t>Předpokládané množství  za 3 roky v tunách</t>
  </si>
  <si>
    <t>0,3</t>
  </si>
  <si>
    <t>0,03</t>
  </si>
  <si>
    <t>1,5</t>
  </si>
  <si>
    <t>Předpokládaný počet odvozů za 3 roky</t>
  </si>
  <si>
    <t>6</t>
  </si>
  <si>
    <t xml:space="preserve">Nabídková cena za 3 roky v Kč bez DPH </t>
  </si>
  <si>
    <t>Nabídková cena za 3 roky v Kč vč. DPH</t>
  </si>
  <si>
    <t>předpokládaný počet odběrů za 3 roky</t>
  </si>
  <si>
    <t xml:space="preserve">Předpokládaný počet odvozů za 3 roky                      </t>
  </si>
  <si>
    <t>0,6</t>
  </si>
  <si>
    <t>156</t>
  </si>
  <si>
    <t xml:space="preserve">Předpokládaný počet odvozů za 3 roky (1x týdně)                  </t>
  </si>
  <si>
    <t>1,8</t>
  </si>
  <si>
    <t xml:space="preserve">cena celkem za vyvážení požadovaného počtu  nádob v uvedených četnostech/3roky/včetně pronájmu nádoby  (bez DPH)           </t>
  </si>
  <si>
    <t xml:space="preserve">cena celkem/měsíc (bez DPH) </t>
  </si>
  <si>
    <t xml:space="preserve">cena za zneškodnění/          1 tuna (bez DPH) </t>
  </si>
  <si>
    <t xml:space="preserve">cena za 1 odvoz (bez DPH) </t>
  </si>
  <si>
    <t xml:space="preserve">cena za zneškodnění/        celkem (bez DPH) </t>
  </si>
  <si>
    <t xml:space="preserve">Cena za dopravu/celkem (bez DPH) </t>
  </si>
  <si>
    <t xml:space="preserve">Cena celkem (bez DPH) </t>
  </si>
  <si>
    <t xml:space="preserve">Cena celkem/komodita (bez DPH) </t>
  </si>
  <si>
    <t xml:space="preserve">Ceny za jeden odběr (bez DPH) </t>
  </si>
  <si>
    <t xml:space="preserve">Cena celkem za 3 roky (bez DPH) </t>
  </si>
  <si>
    <t>180202 "N" infekční tekuté</t>
  </si>
  <si>
    <t>180202 "N" infekční pevné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</si>
</sst>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4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49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0" xfId="0" applyBorder="1"/>
    <xf numFmtId="164" fontId="0" fillId="0" borderId="21" xfId="0" applyNumberFormat="1" applyBorder="1" applyAlignment="1">
      <alignment horizontal="right"/>
    </xf>
    <xf numFmtId="164" fontId="0" fillId="3" borderId="7" xfId="0" applyNumberFormat="1" applyFill="1" applyBorder="1" applyAlignment="1">
      <alignment horizontal="right"/>
    </xf>
    <xf numFmtId="164" fontId="0" fillId="3" borderId="17" xfId="0" applyNumberFormat="1" applyFill="1" applyBorder="1" applyAlignment="1">
      <alignment horizontal="right"/>
    </xf>
    <xf numFmtId="164" fontId="0" fillId="4" borderId="16" xfId="0" applyNumberFormat="1" applyFill="1" applyBorder="1"/>
    <xf numFmtId="164" fontId="4" fillId="4" borderId="16" xfId="0" applyNumberFormat="1" applyFont="1" applyFill="1" applyBorder="1"/>
    <xf numFmtId="164" fontId="4" fillId="4" borderId="14" xfId="0" applyNumberFormat="1" applyFont="1" applyFill="1" applyBorder="1"/>
    <xf numFmtId="164" fontId="0" fillId="3" borderId="10" xfId="0" applyNumberFormat="1" applyFill="1" applyBorder="1" applyAlignment="1">
      <alignment horizontal="right"/>
    </xf>
    <xf numFmtId="164" fontId="0" fillId="3" borderId="10" xfId="0" applyNumberFormat="1" applyFont="1" applyFill="1" applyBorder="1" applyAlignment="1">
      <alignment horizontal="center" vertical="center" wrapText="1"/>
    </xf>
    <xf numFmtId="164" fontId="0" fillId="6" borderId="16" xfId="0" applyNumberFormat="1" applyFill="1" applyBorder="1"/>
    <xf numFmtId="0" fontId="0" fillId="0" borderId="5" xfId="0" applyNumberFormat="1" applyFill="1" applyBorder="1" applyAlignment="1">
      <alignment horizontal="left"/>
    </xf>
    <xf numFmtId="0" fontId="0" fillId="0" borderId="6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left"/>
    </xf>
    <xf numFmtId="0" fontId="0" fillId="0" borderId="9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164" fontId="0" fillId="3" borderId="17" xfId="0" applyNumberFormat="1" applyFill="1" applyBorder="1" applyAlignment="1" applyProtection="1">
      <alignment horizontal="right"/>
      <protection locked="0"/>
    </xf>
    <xf numFmtId="49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164" fontId="1" fillId="4" borderId="15" xfId="0" applyNumberFormat="1" applyFont="1" applyFill="1" applyBorder="1" applyProtection="1"/>
    <xf numFmtId="164" fontId="0" fillId="0" borderId="26" xfId="0" applyNumberFormat="1" applyBorder="1" applyAlignment="1">
      <alignment horizontal="right"/>
    </xf>
    <xf numFmtId="0" fontId="0" fillId="0" borderId="8" xfId="0" applyNumberFormat="1" applyBorder="1" applyAlignment="1" applyProtection="1">
      <alignment horizontal="left"/>
    </xf>
    <xf numFmtId="0" fontId="0" fillId="0" borderId="27" xfId="0" applyNumberFormat="1" applyFill="1" applyBorder="1" applyAlignment="1">
      <alignment horizontal="left"/>
    </xf>
    <xf numFmtId="0" fontId="0" fillId="0" borderId="27" xfId="0" applyFont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right"/>
    </xf>
    <xf numFmtId="164" fontId="0" fillId="0" borderId="11" xfId="0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32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27" xfId="0" applyFont="1" applyBorder="1" applyAlignment="1">
      <alignment horizontal="left" wrapText="1"/>
    </xf>
    <xf numFmtId="0" fontId="0" fillId="0" borderId="33" xfId="0" applyFont="1" applyBorder="1" applyAlignment="1">
      <alignment horizontal="left" vertical="top" wrapText="1"/>
    </xf>
    <xf numFmtId="0" fontId="0" fillId="0" borderId="34" xfId="0" applyBorder="1" applyAlignment="1">
      <alignment horizontal="right"/>
    </xf>
    <xf numFmtId="0" fontId="0" fillId="0" borderId="35" xfId="0" applyFont="1" applyBorder="1" applyAlignment="1">
      <alignment horizontal="left" vertical="top" wrapText="1"/>
    </xf>
    <xf numFmtId="49" fontId="0" fillId="0" borderId="19" xfId="0" applyNumberFormat="1" applyFont="1" applyBorder="1" applyAlignment="1">
      <alignment horizontal="center" vertical="center" wrapText="1"/>
    </xf>
    <xf numFmtId="164" fontId="0" fillId="3" borderId="19" xfId="0" applyNumberFormat="1" applyFill="1" applyBorder="1" applyAlignment="1">
      <alignment horizontal="right"/>
    </xf>
    <xf numFmtId="164" fontId="0" fillId="3" borderId="19" xfId="0" applyNumberFormat="1" applyFill="1" applyBorder="1" applyAlignment="1">
      <alignment horizontal="right" vertical="center"/>
    </xf>
    <xf numFmtId="164" fontId="0" fillId="0" borderId="19" xfId="0" applyNumberFormat="1" applyFont="1" applyBorder="1" applyAlignment="1">
      <alignment horizontal="right" vertical="center" wrapText="1"/>
    </xf>
    <xf numFmtId="0" fontId="4" fillId="0" borderId="3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center" wrapText="1"/>
    </xf>
    <xf numFmtId="164" fontId="0" fillId="0" borderId="0" xfId="0" applyNumberFormat="1" applyFill="1" applyBorder="1"/>
    <xf numFmtId="164" fontId="4" fillId="2" borderId="14" xfId="0" applyNumberFormat="1" applyFont="1" applyFill="1" applyBorder="1" applyAlignment="1">
      <alignment horizontal="center" wrapText="1"/>
    </xf>
    <xf numFmtId="164" fontId="0" fillId="4" borderId="43" xfId="0" applyNumberFormat="1" applyFill="1" applyBorder="1"/>
    <xf numFmtId="164" fontId="0" fillId="3" borderId="11" xfId="0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right" vertical="center" wrapText="1"/>
    </xf>
    <xf numFmtId="164" fontId="0" fillId="0" borderId="3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1" fillId="3" borderId="10" xfId="0" applyNumberFormat="1" applyFont="1" applyFill="1" applyBorder="1" applyProtection="1"/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20" xfId="0" applyFont="1" applyBorder="1" applyAlignment="1"/>
    <xf numFmtId="164" fontId="0" fillId="5" borderId="28" xfId="0" applyNumberFormat="1" applyFont="1" applyFill="1" applyBorder="1" applyAlignment="1">
      <alignment horizontal="right" vertical="center" wrapText="1"/>
    </xf>
    <xf numFmtId="0" fontId="0" fillId="5" borderId="28" xfId="0" applyFill="1" applyBorder="1" applyAlignment="1">
      <alignment horizontal="right"/>
    </xf>
    <xf numFmtId="0" fontId="0" fillId="5" borderId="29" xfId="0" applyFill="1" applyBorder="1" applyAlignment="1">
      <alignment horizontal="right"/>
    </xf>
    <xf numFmtId="0" fontId="4" fillId="0" borderId="12" xfId="0" applyFont="1" applyBorder="1" applyAlignment="1">
      <alignment vertical="center"/>
    </xf>
    <xf numFmtId="164" fontId="0" fillId="3" borderId="19" xfId="0" applyNumberForma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64" fontId="0" fillId="0" borderId="1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right"/>
    </xf>
    <xf numFmtId="0" fontId="0" fillId="0" borderId="11" xfId="0" applyBorder="1" applyAlignment="1">
      <alignment horizontal="right"/>
    </xf>
    <xf numFmtId="0" fontId="7" fillId="0" borderId="17" xfId="0" applyFont="1" applyBorder="1" applyAlignment="1" applyProtection="1">
      <alignment horizontal="left"/>
    </xf>
    <xf numFmtId="0" fontId="7" fillId="0" borderId="24" xfId="0" applyFont="1" applyBorder="1" applyAlignment="1" applyProtection="1">
      <alignment horizontal="left"/>
    </xf>
    <xf numFmtId="0" fontId="7" fillId="0" borderId="25" xfId="0" applyFont="1" applyBorder="1" applyAlignment="1" applyProtection="1">
      <alignment horizontal="left"/>
    </xf>
    <xf numFmtId="0" fontId="7" fillId="0" borderId="22" xfId="0" applyFont="1" applyBorder="1" applyAlignment="1" applyProtection="1"/>
    <xf numFmtId="0" fontId="7" fillId="0" borderId="23" xfId="0" applyFont="1" applyBorder="1" applyAlignment="1" applyProtection="1"/>
    <xf numFmtId="0" fontId="7" fillId="0" borderId="18" xfId="0" applyFont="1" applyBorder="1" applyAlignment="1" applyProtection="1"/>
    <xf numFmtId="164" fontId="0" fillId="3" borderId="11" xfId="0" applyNumberFormat="1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4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topLeftCell="A19" zoomScale="115" zoomScaleNormal="115" workbookViewId="0">
      <selection activeCell="A26" sqref="A26"/>
    </sheetView>
  </sheetViews>
  <sheetFormatPr defaultRowHeight="15" x14ac:dyDescent="0.25"/>
  <cols>
    <col min="1" max="1" width="26" customWidth="1"/>
    <col min="2" max="2" width="20.5703125" customWidth="1"/>
    <col min="3" max="3" width="23.5703125" customWidth="1"/>
    <col min="4" max="4" width="22.28515625" customWidth="1"/>
    <col min="5" max="5" width="13.7109375" customWidth="1"/>
    <col min="6" max="6" width="21.85546875" customWidth="1"/>
    <col min="7" max="7" width="32.42578125" customWidth="1"/>
    <col min="8" max="8" width="27.85546875" customWidth="1"/>
    <col min="9" max="9" width="27.28515625" customWidth="1"/>
    <col min="10" max="10" width="22" customWidth="1"/>
    <col min="11" max="11" width="13.28515625" customWidth="1"/>
    <col min="12" max="12" width="16.28515625" customWidth="1"/>
    <col min="13" max="13" width="16.140625" customWidth="1"/>
  </cols>
  <sheetData>
    <row r="1" spans="1:13" ht="19.5" thickBot="1" x14ac:dyDescent="0.35">
      <c r="A1" s="1" t="s">
        <v>0</v>
      </c>
      <c r="B1" s="2"/>
      <c r="H1" s="3"/>
      <c r="I1" s="4"/>
      <c r="J1" s="4"/>
      <c r="K1" s="4"/>
    </row>
    <row r="2" spans="1:13" ht="65.25" thickBot="1" x14ac:dyDescent="0.3">
      <c r="A2" s="5" t="s">
        <v>1</v>
      </c>
      <c r="B2" s="6" t="s">
        <v>62</v>
      </c>
      <c r="C2" s="7" t="s">
        <v>2</v>
      </c>
      <c r="D2" s="8" t="s">
        <v>41</v>
      </c>
      <c r="E2" s="127" t="s">
        <v>64</v>
      </c>
      <c r="F2" s="128"/>
      <c r="G2" s="7" t="s">
        <v>3</v>
      </c>
      <c r="H2" s="83" t="s">
        <v>60</v>
      </c>
      <c r="I2" s="9" t="s">
        <v>79</v>
      </c>
      <c r="J2" s="10" t="s">
        <v>80</v>
      </c>
      <c r="K2" s="11"/>
      <c r="L2" s="12"/>
      <c r="M2" s="12"/>
    </row>
    <row r="3" spans="1:13" x14ac:dyDescent="0.25">
      <c r="A3" s="44" t="s">
        <v>4</v>
      </c>
      <c r="B3" s="45">
        <v>90</v>
      </c>
      <c r="C3" s="13" t="s">
        <v>5</v>
      </c>
      <c r="D3" s="14">
        <v>3</v>
      </c>
      <c r="E3" s="14">
        <v>312</v>
      </c>
      <c r="F3" s="14" t="s">
        <v>6</v>
      </c>
      <c r="G3" s="13" t="s">
        <v>49</v>
      </c>
      <c r="H3" s="36"/>
      <c r="I3" s="35">
        <f>H3*E3*D3</f>
        <v>0</v>
      </c>
      <c r="J3" s="94">
        <f>I3/24</f>
        <v>0</v>
      </c>
      <c r="K3" s="15"/>
    </row>
    <row r="4" spans="1:13" x14ac:dyDescent="0.25">
      <c r="A4" s="46" t="s">
        <v>7</v>
      </c>
      <c r="B4" s="47">
        <v>6</v>
      </c>
      <c r="C4" s="16" t="s">
        <v>8</v>
      </c>
      <c r="D4" s="17">
        <v>1</v>
      </c>
      <c r="E4" s="17">
        <v>36</v>
      </c>
      <c r="F4" s="17" t="s">
        <v>9</v>
      </c>
      <c r="G4" s="16" t="s">
        <v>48</v>
      </c>
      <c r="H4" s="37"/>
      <c r="I4" s="93">
        <f t="shared" ref="I4:I9" si="0">H4*E4*D4</f>
        <v>0</v>
      </c>
      <c r="J4" s="58">
        <f t="shared" ref="J4:J10" si="1">I4/24</f>
        <v>0</v>
      </c>
      <c r="K4" s="15"/>
    </row>
    <row r="5" spans="1:13" x14ac:dyDescent="0.25">
      <c r="A5" s="46" t="s">
        <v>10</v>
      </c>
      <c r="B5" s="47">
        <v>60</v>
      </c>
      <c r="C5" s="16" t="s">
        <v>5</v>
      </c>
      <c r="D5" s="17">
        <v>6</v>
      </c>
      <c r="E5" s="17">
        <v>156</v>
      </c>
      <c r="F5" s="18" t="s">
        <v>11</v>
      </c>
      <c r="G5" s="19" t="s">
        <v>12</v>
      </c>
      <c r="H5" s="37"/>
      <c r="I5" s="93">
        <f t="shared" si="0"/>
        <v>0</v>
      </c>
      <c r="J5" s="58">
        <f t="shared" si="1"/>
        <v>0</v>
      </c>
      <c r="K5" s="15"/>
    </row>
    <row r="6" spans="1:13" x14ac:dyDescent="0.25">
      <c r="A6" s="46" t="s">
        <v>13</v>
      </c>
      <c r="B6" s="47">
        <v>36</v>
      </c>
      <c r="C6" s="16" t="s">
        <v>5</v>
      </c>
      <c r="D6" s="17">
        <v>6</v>
      </c>
      <c r="E6" s="20">
        <v>312</v>
      </c>
      <c r="F6" s="20" t="s">
        <v>6</v>
      </c>
      <c r="G6" s="19" t="s">
        <v>47</v>
      </c>
      <c r="H6" s="37"/>
      <c r="I6" s="93">
        <f t="shared" si="0"/>
        <v>0</v>
      </c>
      <c r="J6" s="58">
        <f t="shared" si="1"/>
        <v>0</v>
      </c>
      <c r="K6" s="15"/>
    </row>
    <row r="7" spans="1:13" x14ac:dyDescent="0.25">
      <c r="A7" s="59" t="s">
        <v>55</v>
      </c>
      <c r="B7" s="49">
        <v>3</v>
      </c>
      <c r="C7" s="50" t="s">
        <v>56</v>
      </c>
      <c r="D7" s="51">
        <v>1</v>
      </c>
      <c r="E7" s="52">
        <v>3</v>
      </c>
      <c r="F7" s="52" t="s">
        <v>57</v>
      </c>
      <c r="G7" s="53" t="s">
        <v>58</v>
      </c>
      <c r="H7" s="54"/>
      <c r="I7" s="93">
        <f t="shared" si="0"/>
        <v>0</v>
      </c>
      <c r="J7" s="58">
        <f t="shared" si="1"/>
        <v>0</v>
      </c>
      <c r="K7" s="15"/>
    </row>
    <row r="8" spans="1:13" x14ac:dyDescent="0.25">
      <c r="A8" s="46" t="s">
        <v>44</v>
      </c>
      <c r="B8" s="47">
        <v>1.5</v>
      </c>
      <c r="C8" s="16" t="s">
        <v>45</v>
      </c>
      <c r="D8" s="17">
        <v>1</v>
      </c>
      <c r="E8" s="17">
        <v>36</v>
      </c>
      <c r="F8" s="17" t="s">
        <v>9</v>
      </c>
      <c r="G8" s="19" t="s">
        <v>46</v>
      </c>
      <c r="H8" s="37"/>
      <c r="I8" s="93">
        <f t="shared" si="0"/>
        <v>0</v>
      </c>
      <c r="J8" s="58">
        <f t="shared" si="1"/>
        <v>0</v>
      </c>
      <c r="K8" s="15"/>
    </row>
    <row r="9" spans="1:13" ht="30" x14ac:dyDescent="0.25">
      <c r="A9" s="60" t="s">
        <v>14</v>
      </c>
      <c r="B9" s="96">
        <v>45</v>
      </c>
      <c r="C9" s="16" t="s">
        <v>15</v>
      </c>
      <c r="D9" s="17">
        <v>2</v>
      </c>
      <c r="E9" s="17">
        <v>156</v>
      </c>
      <c r="F9" s="18" t="s">
        <v>11</v>
      </c>
      <c r="G9" s="28" t="s">
        <v>50</v>
      </c>
      <c r="H9" s="37"/>
      <c r="I9" s="93">
        <f t="shared" si="0"/>
        <v>0</v>
      </c>
      <c r="J9" s="58">
        <f t="shared" si="1"/>
        <v>0</v>
      </c>
      <c r="K9" s="15"/>
    </row>
    <row r="10" spans="1:13" ht="30" x14ac:dyDescent="0.25">
      <c r="A10" s="60" t="s">
        <v>14</v>
      </c>
      <c r="B10" s="97"/>
      <c r="C10" s="16" t="s">
        <v>16</v>
      </c>
      <c r="D10" s="17">
        <v>1</v>
      </c>
      <c r="E10" s="17">
        <v>156</v>
      </c>
      <c r="F10" s="18" t="s">
        <v>11</v>
      </c>
      <c r="G10" s="28" t="s">
        <v>50</v>
      </c>
      <c r="H10" s="37"/>
      <c r="I10" s="92">
        <f>H10*E10*D10</f>
        <v>0</v>
      </c>
      <c r="J10" s="58">
        <f t="shared" si="1"/>
        <v>0</v>
      </c>
    </row>
    <row r="11" spans="1:13" ht="15.75" thickBot="1" x14ac:dyDescent="0.3">
      <c r="A11" s="98" t="s">
        <v>63</v>
      </c>
      <c r="B11" s="99"/>
      <c r="C11" s="99"/>
      <c r="D11" s="99"/>
      <c r="E11" s="99"/>
      <c r="F11" s="99"/>
      <c r="G11" s="99"/>
      <c r="H11" s="100"/>
      <c r="I11" s="86">
        <f>SUM(I3:I10)</f>
        <v>0</v>
      </c>
      <c r="J11" s="43">
        <f>SUM(J3:J10)</f>
        <v>0</v>
      </c>
    </row>
    <row r="12" spans="1:13" x14ac:dyDescent="0.25">
      <c r="B12" s="21"/>
    </row>
    <row r="13" spans="1:13" x14ac:dyDescent="0.25">
      <c r="B13" s="21"/>
    </row>
    <row r="14" spans="1:13" ht="19.5" thickBot="1" x14ac:dyDescent="0.3">
      <c r="A14" s="22" t="s">
        <v>34</v>
      </c>
      <c r="F14" s="4"/>
      <c r="G14" s="4"/>
      <c r="H14" s="4"/>
    </row>
    <row r="15" spans="1:13" ht="39" thickBot="1" x14ac:dyDescent="0.3">
      <c r="A15" s="67" t="s">
        <v>17</v>
      </c>
      <c r="B15" s="68" t="s">
        <v>65</v>
      </c>
      <c r="C15" s="68" t="s">
        <v>42</v>
      </c>
      <c r="D15" s="121" t="s">
        <v>69</v>
      </c>
      <c r="E15" s="122"/>
      <c r="F15" s="85" t="s">
        <v>81</v>
      </c>
      <c r="G15" s="69" t="s">
        <v>82</v>
      </c>
      <c r="H15" s="70" t="s">
        <v>83</v>
      </c>
      <c r="I15" s="70" t="s">
        <v>84</v>
      </c>
      <c r="J15" s="70" t="s">
        <v>85</v>
      </c>
    </row>
    <row r="16" spans="1:13" x14ac:dyDescent="0.25">
      <c r="A16" s="63" t="s">
        <v>18</v>
      </c>
      <c r="B16" s="64" t="s">
        <v>66</v>
      </c>
      <c r="C16" s="64" t="s">
        <v>19</v>
      </c>
      <c r="D16" s="129" t="s">
        <v>70</v>
      </c>
      <c r="E16" s="130"/>
      <c r="F16" s="65"/>
      <c r="G16" s="105"/>
      <c r="H16" s="66">
        <f>F16*B16</f>
        <v>0</v>
      </c>
      <c r="I16" s="108">
        <f>G16*D16</f>
        <v>0</v>
      </c>
      <c r="J16" s="101"/>
    </row>
    <row r="17" spans="1:13" ht="30" x14ac:dyDescent="0.25">
      <c r="A17" s="61" t="s">
        <v>20</v>
      </c>
      <c r="B17" s="55" t="s">
        <v>67</v>
      </c>
      <c r="C17" s="55" t="s">
        <v>21</v>
      </c>
      <c r="D17" s="131"/>
      <c r="E17" s="132"/>
      <c r="F17" s="41"/>
      <c r="G17" s="106"/>
      <c r="H17" s="91">
        <f>F17*B17</f>
        <v>0</v>
      </c>
      <c r="I17" s="109"/>
      <c r="J17" s="102"/>
    </row>
    <row r="18" spans="1:13" x14ac:dyDescent="0.25">
      <c r="A18" s="62" t="s">
        <v>53</v>
      </c>
      <c r="B18" s="48" t="s">
        <v>68</v>
      </c>
      <c r="C18" s="55" t="s">
        <v>54</v>
      </c>
      <c r="D18" s="131"/>
      <c r="E18" s="132"/>
      <c r="F18" s="41"/>
      <c r="G18" s="106"/>
      <c r="H18" s="91">
        <f t="shared" ref="H18:H19" si="2">F18*B18</f>
        <v>0</v>
      </c>
      <c r="I18" s="109"/>
      <c r="J18" s="102"/>
    </row>
    <row r="19" spans="1:13" x14ac:dyDescent="0.25">
      <c r="A19" s="61" t="s">
        <v>22</v>
      </c>
      <c r="B19" s="55" t="s">
        <v>78</v>
      </c>
      <c r="C19" s="55" t="s">
        <v>23</v>
      </c>
      <c r="D19" s="133"/>
      <c r="E19" s="134"/>
      <c r="F19" s="41"/>
      <c r="G19" s="107"/>
      <c r="H19" s="91">
        <f t="shared" si="2"/>
        <v>0</v>
      </c>
      <c r="I19" s="110"/>
      <c r="J19" s="103"/>
      <c r="K19" s="23"/>
      <c r="L19" s="23"/>
      <c r="M19" s="23"/>
    </row>
    <row r="20" spans="1:13" ht="15.75" thickBot="1" x14ac:dyDescent="0.3">
      <c r="A20" s="104" t="s">
        <v>63</v>
      </c>
      <c r="B20" s="99"/>
      <c r="C20" s="99"/>
      <c r="D20" s="99"/>
      <c r="E20" s="99"/>
      <c r="F20" s="99"/>
      <c r="G20" s="99"/>
      <c r="H20" s="99"/>
      <c r="I20" s="100"/>
      <c r="J20" s="39">
        <f>SUM(I16,H16:H19)</f>
        <v>0</v>
      </c>
    </row>
    <row r="21" spans="1:13" x14ac:dyDescent="0.25">
      <c r="B21" s="21"/>
    </row>
    <row r="22" spans="1:13" x14ac:dyDescent="0.25">
      <c r="B22" s="21"/>
    </row>
    <row r="23" spans="1:13" ht="19.5" thickBot="1" x14ac:dyDescent="0.35">
      <c r="A23" s="24" t="s">
        <v>35</v>
      </c>
      <c r="B23" s="21"/>
    </row>
    <row r="24" spans="1:13" ht="39" thickBot="1" x14ac:dyDescent="0.3">
      <c r="A24" s="67" t="s">
        <v>17</v>
      </c>
      <c r="B24" s="68" t="s">
        <v>65</v>
      </c>
      <c r="C24" s="68" t="s">
        <v>42</v>
      </c>
      <c r="D24" s="121" t="s">
        <v>77</v>
      </c>
      <c r="E24" s="122"/>
      <c r="F24" s="85" t="s">
        <v>81</v>
      </c>
      <c r="G24" s="69" t="s">
        <v>82</v>
      </c>
      <c r="H24" s="70" t="s">
        <v>83</v>
      </c>
      <c r="I24" s="70" t="s">
        <v>84</v>
      </c>
      <c r="J24" s="70" t="s">
        <v>86</v>
      </c>
    </row>
    <row r="25" spans="1:13" x14ac:dyDescent="0.25">
      <c r="A25" s="72" t="s">
        <v>89</v>
      </c>
      <c r="B25" s="71" t="s">
        <v>68</v>
      </c>
      <c r="C25" s="64" t="s">
        <v>24</v>
      </c>
      <c r="D25" s="129" t="s">
        <v>76</v>
      </c>
      <c r="E25" s="130"/>
      <c r="F25" s="65"/>
      <c r="G25" s="117"/>
      <c r="H25" s="66">
        <f>F25*B25</f>
        <v>0</v>
      </c>
      <c r="I25" s="119">
        <f>G25*D25</f>
        <v>0</v>
      </c>
      <c r="J25" s="101"/>
    </row>
    <row r="26" spans="1:13" x14ac:dyDescent="0.25">
      <c r="A26" s="62" t="s">
        <v>90</v>
      </c>
      <c r="B26" s="48" t="s">
        <v>68</v>
      </c>
      <c r="C26" s="55" t="s">
        <v>61</v>
      </c>
      <c r="D26" s="131"/>
      <c r="E26" s="132"/>
      <c r="F26" s="41"/>
      <c r="G26" s="118"/>
      <c r="H26" s="91">
        <f t="shared" ref="H26:H31" si="3">F26*B26</f>
        <v>0</v>
      </c>
      <c r="I26" s="120"/>
      <c r="J26" s="102"/>
    </row>
    <row r="27" spans="1:13" ht="45" x14ac:dyDescent="0.25">
      <c r="A27" s="62" t="s">
        <v>25</v>
      </c>
      <c r="B27" s="48" t="s">
        <v>29</v>
      </c>
      <c r="C27" s="55" t="s">
        <v>40</v>
      </c>
      <c r="D27" s="131"/>
      <c r="E27" s="132"/>
      <c r="F27" s="41"/>
      <c r="G27" s="118"/>
      <c r="H27" s="91">
        <f t="shared" si="3"/>
        <v>0</v>
      </c>
      <c r="I27" s="120"/>
      <c r="J27" s="102"/>
    </row>
    <row r="28" spans="1:13" ht="45" x14ac:dyDescent="0.25">
      <c r="A28" s="62" t="s">
        <v>26</v>
      </c>
      <c r="B28" s="48" t="s">
        <v>29</v>
      </c>
      <c r="C28" s="55" t="s">
        <v>39</v>
      </c>
      <c r="D28" s="131"/>
      <c r="E28" s="132"/>
      <c r="F28" s="41"/>
      <c r="G28" s="118"/>
      <c r="H28" s="91">
        <f>F28*B28</f>
        <v>0</v>
      </c>
      <c r="I28" s="120"/>
      <c r="J28" s="102"/>
    </row>
    <row r="29" spans="1:13" ht="30" x14ac:dyDescent="0.25">
      <c r="A29" s="62" t="s">
        <v>52</v>
      </c>
      <c r="B29" s="48" t="s">
        <v>75</v>
      </c>
      <c r="C29" s="55" t="s">
        <v>24</v>
      </c>
      <c r="D29" s="131"/>
      <c r="E29" s="132"/>
      <c r="F29" s="41"/>
      <c r="G29" s="118"/>
      <c r="H29" s="91">
        <f t="shared" si="3"/>
        <v>0</v>
      </c>
      <c r="I29" s="120"/>
      <c r="J29" s="102"/>
    </row>
    <row r="30" spans="1:13" ht="30" x14ac:dyDescent="0.25">
      <c r="A30" s="62" t="s">
        <v>51</v>
      </c>
      <c r="B30" s="48" t="s">
        <v>68</v>
      </c>
      <c r="C30" s="55" t="s">
        <v>24</v>
      </c>
      <c r="D30" s="131"/>
      <c r="E30" s="132"/>
      <c r="F30" s="41"/>
      <c r="G30" s="118"/>
      <c r="H30" s="91">
        <f t="shared" si="3"/>
        <v>0</v>
      </c>
      <c r="I30" s="120"/>
      <c r="J30" s="102"/>
    </row>
    <row r="31" spans="1:13" ht="30" x14ac:dyDescent="0.25">
      <c r="A31" s="62" t="s">
        <v>27</v>
      </c>
      <c r="B31" s="48" t="s">
        <v>75</v>
      </c>
      <c r="C31" s="55" t="s">
        <v>61</v>
      </c>
      <c r="D31" s="133"/>
      <c r="E31" s="134"/>
      <c r="F31" s="41"/>
      <c r="G31" s="118"/>
      <c r="H31" s="91">
        <f t="shared" si="3"/>
        <v>0</v>
      </c>
      <c r="I31" s="120"/>
      <c r="J31" s="103"/>
      <c r="K31" s="23"/>
      <c r="L31" s="23"/>
      <c r="M31" s="23"/>
    </row>
    <row r="32" spans="1:13" ht="15.75" thickBot="1" x14ac:dyDescent="0.3">
      <c r="A32" s="104" t="s">
        <v>63</v>
      </c>
      <c r="B32" s="99"/>
      <c r="C32" s="99"/>
      <c r="D32" s="99"/>
      <c r="E32" s="99"/>
      <c r="F32" s="99"/>
      <c r="G32" s="99"/>
      <c r="H32" s="99"/>
      <c r="I32" s="100"/>
      <c r="J32" s="39">
        <f>SUM(I25,H25:H31)</f>
        <v>0</v>
      </c>
    </row>
    <row r="33" spans="1:13" x14ac:dyDescent="0.25">
      <c r="B33" s="21"/>
    </row>
    <row r="34" spans="1:13" x14ac:dyDescent="0.25">
      <c r="B34" s="21"/>
    </row>
    <row r="35" spans="1:13" ht="42.75" customHeight="1" thickBot="1" x14ac:dyDescent="0.35">
      <c r="A35" s="1" t="s">
        <v>36</v>
      </c>
      <c r="B35" s="25"/>
      <c r="C35" s="26"/>
      <c r="D35" s="26"/>
      <c r="E35" s="26"/>
    </row>
    <row r="36" spans="1:13" ht="39" thickBot="1" x14ac:dyDescent="0.3">
      <c r="A36" s="67" t="s">
        <v>17</v>
      </c>
      <c r="B36" s="81" t="s">
        <v>17</v>
      </c>
      <c r="C36" s="68" t="s">
        <v>43</v>
      </c>
      <c r="D36" s="121" t="s">
        <v>74</v>
      </c>
      <c r="E36" s="122"/>
      <c r="F36" s="85" t="s">
        <v>81</v>
      </c>
      <c r="G36" s="69" t="s">
        <v>82</v>
      </c>
      <c r="H36" s="70" t="s">
        <v>83</v>
      </c>
      <c r="I36" s="70" t="s">
        <v>84</v>
      </c>
      <c r="J36" s="70" t="s">
        <v>86</v>
      </c>
    </row>
    <row r="37" spans="1:13" ht="15.75" thickBot="1" x14ac:dyDescent="0.3">
      <c r="A37" s="76" t="s">
        <v>28</v>
      </c>
      <c r="B37" s="77" t="s">
        <v>29</v>
      </c>
      <c r="C37" s="77" t="s">
        <v>30</v>
      </c>
      <c r="D37" s="123" t="s">
        <v>70</v>
      </c>
      <c r="E37" s="124"/>
      <c r="F37" s="78"/>
      <c r="G37" s="79"/>
      <c r="H37" s="80">
        <f>F37*B37</f>
        <v>0</v>
      </c>
      <c r="I37" s="80">
        <f>G344</f>
        <v>0</v>
      </c>
      <c r="J37" s="38">
        <f>SUM(H37:I37)</f>
        <v>0</v>
      </c>
      <c r="K37" s="21"/>
      <c r="L37" s="21"/>
      <c r="M37" s="21"/>
    </row>
    <row r="38" spans="1:13" ht="30.75" thickBot="1" x14ac:dyDescent="0.3">
      <c r="A38" s="73" t="s">
        <v>31</v>
      </c>
      <c r="B38" s="27" t="s">
        <v>32</v>
      </c>
      <c r="C38" s="27" t="s">
        <v>33</v>
      </c>
      <c r="D38" s="125">
        <v>6</v>
      </c>
      <c r="E38" s="126"/>
      <c r="F38" s="41"/>
      <c r="G38" s="41"/>
      <c r="H38" s="56">
        <f>F38*B38</f>
        <v>0</v>
      </c>
      <c r="I38" s="56">
        <f>G345</f>
        <v>0</v>
      </c>
      <c r="J38" s="38">
        <f>SUM(H38:I38)</f>
        <v>0</v>
      </c>
      <c r="K38" s="34"/>
      <c r="L38" s="34"/>
      <c r="M38" s="34"/>
    </row>
    <row r="39" spans="1:13" ht="15.75" thickBot="1" x14ac:dyDescent="0.3">
      <c r="A39" s="74"/>
      <c r="B39" s="29"/>
      <c r="C39" s="29"/>
      <c r="D39" s="30"/>
      <c r="E39" s="30"/>
      <c r="F39" s="15"/>
      <c r="G39" s="31"/>
      <c r="H39" s="32"/>
      <c r="I39" s="33"/>
      <c r="J39" s="75"/>
    </row>
    <row r="40" spans="1:13" ht="26.25" thickBot="1" x14ac:dyDescent="0.3">
      <c r="A40" s="88" t="s">
        <v>17</v>
      </c>
      <c r="B40" s="89" t="s">
        <v>73</v>
      </c>
      <c r="C40" s="68" t="s">
        <v>87</v>
      </c>
      <c r="D40" s="90" t="s">
        <v>88</v>
      </c>
      <c r="E40" s="82"/>
      <c r="F40" s="15"/>
      <c r="G40" s="31"/>
      <c r="H40" s="32"/>
      <c r="I40" s="33"/>
      <c r="J40" s="75"/>
    </row>
    <row r="41" spans="1:13" ht="30.75" thickBot="1" x14ac:dyDescent="0.3">
      <c r="A41" s="63" t="s">
        <v>38</v>
      </c>
      <c r="B41" s="64" t="s">
        <v>70</v>
      </c>
      <c r="C41" s="87"/>
      <c r="D41" s="38">
        <f>C41*B41</f>
        <v>0</v>
      </c>
      <c r="E41" s="84"/>
      <c r="F41" s="15"/>
      <c r="G41" s="31"/>
      <c r="H41" s="32"/>
      <c r="I41" s="33"/>
      <c r="J41" s="75"/>
    </row>
    <row r="42" spans="1:13" ht="30.75" thickBot="1" x14ac:dyDescent="0.3">
      <c r="A42" s="61" t="s">
        <v>37</v>
      </c>
      <c r="B42" s="55" t="s">
        <v>70</v>
      </c>
      <c r="C42" s="42"/>
      <c r="D42" s="38">
        <f>C42*B42</f>
        <v>0</v>
      </c>
      <c r="E42" s="84"/>
      <c r="F42" s="15"/>
      <c r="G42" s="31"/>
      <c r="H42" s="32"/>
      <c r="I42" s="33"/>
      <c r="J42" s="75"/>
      <c r="K42" s="23"/>
      <c r="L42" s="23"/>
      <c r="M42" s="23"/>
    </row>
    <row r="43" spans="1:13" ht="15.75" thickBot="1" x14ac:dyDescent="0.3">
      <c r="A43" s="104" t="s">
        <v>63</v>
      </c>
      <c r="B43" s="99"/>
      <c r="C43" s="99"/>
      <c r="D43" s="99"/>
      <c r="E43" s="99"/>
      <c r="F43" s="99"/>
      <c r="G43" s="99"/>
      <c r="H43" s="99"/>
      <c r="I43" s="100"/>
      <c r="J43" s="40">
        <f>SUM(J37,J38,D41,D42)</f>
        <v>0</v>
      </c>
    </row>
    <row r="44" spans="1:13" x14ac:dyDescent="0.25">
      <c r="B44" s="21"/>
    </row>
    <row r="45" spans="1:13" x14ac:dyDescent="0.25">
      <c r="B45" s="21"/>
    </row>
    <row r="46" spans="1:13" ht="15.75" thickBot="1" x14ac:dyDescent="0.3">
      <c r="B46" s="21"/>
    </row>
    <row r="47" spans="1:13" x14ac:dyDescent="0.25">
      <c r="A47" s="114" t="s">
        <v>71</v>
      </c>
      <c r="B47" s="115"/>
      <c r="C47" s="115"/>
      <c r="D47" s="115"/>
      <c r="E47" s="115"/>
      <c r="F47" s="115"/>
      <c r="G47" s="115"/>
      <c r="H47" s="115"/>
      <c r="I47" s="116"/>
      <c r="J47" s="57">
        <f>SUM(J43,J32,J20,I11)</f>
        <v>0</v>
      </c>
    </row>
    <row r="48" spans="1:13" x14ac:dyDescent="0.25">
      <c r="A48" s="111" t="s">
        <v>59</v>
      </c>
      <c r="B48" s="112"/>
      <c r="C48" s="112"/>
      <c r="D48" s="112"/>
      <c r="E48" s="112"/>
      <c r="F48" s="112"/>
      <c r="G48" s="112"/>
      <c r="H48" s="112"/>
      <c r="I48" s="113"/>
      <c r="J48" s="95"/>
    </row>
    <row r="49" spans="1:10" x14ac:dyDescent="0.25">
      <c r="A49" s="111" t="s">
        <v>72</v>
      </c>
      <c r="B49" s="112"/>
      <c r="C49" s="112"/>
      <c r="D49" s="112"/>
      <c r="E49" s="112"/>
      <c r="F49" s="112"/>
      <c r="G49" s="112"/>
      <c r="H49" s="112"/>
      <c r="I49" s="113"/>
      <c r="J49" s="95"/>
    </row>
  </sheetData>
  <mergeCells count="22">
    <mergeCell ref="E2:F2"/>
    <mergeCell ref="D15:E15"/>
    <mergeCell ref="D16:E19"/>
    <mergeCell ref="D24:E24"/>
    <mergeCell ref="D25:E31"/>
    <mergeCell ref="A48:I48"/>
    <mergeCell ref="A49:I49"/>
    <mergeCell ref="A47:I47"/>
    <mergeCell ref="A43:I43"/>
    <mergeCell ref="A20:I20"/>
    <mergeCell ref="G25:G31"/>
    <mergeCell ref="I25:I31"/>
    <mergeCell ref="D36:E36"/>
    <mergeCell ref="D37:E37"/>
    <mergeCell ref="D38:E38"/>
    <mergeCell ref="B9:B10"/>
    <mergeCell ref="A11:H11"/>
    <mergeCell ref="J25:J31"/>
    <mergeCell ref="A32:I32"/>
    <mergeCell ref="G16:G19"/>
    <mergeCell ref="I16:I19"/>
    <mergeCell ref="J16:J19"/>
  </mergeCells>
  <pageMargins left="0.7" right="0.7" top="0.78740157499999996" bottom="0.78740157499999996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Cenové tabulky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Katerina Szabo</cp:lastModifiedBy>
  <cp:lastPrinted>2016-08-05T06:46:00Z</cp:lastPrinted>
  <dcterms:created xsi:type="dcterms:W3CDTF">2015-06-19T10:15:10Z</dcterms:created>
  <dcterms:modified xsi:type="dcterms:W3CDTF">2018-09-20T11:51:21Z</dcterms:modified>
</cp:coreProperties>
</file>